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OneDrive\Desktop\RECORED COURSE\Basic Excel Course-1\Course Data\"/>
    </mc:Choice>
  </mc:AlternateContent>
  <xr:revisionPtr revIDLastSave="0" documentId="13_ncr:1_{B26F7907-AE09-424E-9C81-4610F40AC092}" xr6:coauthVersionLast="47" xr6:coauthVersionMax="47" xr10:uidLastSave="{00000000-0000-0000-0000-000000000000}"/>
  <bookViews>
    <workbookView xWindow="-110" yWindow="-110" windowWidth="19420" windowHeight="10420" activeTab="5" xr2:uid="{00000000-000D-0000-FFFF-FFFF00000000}"/>
  </bookViews>
  <sheets>
    <sheet name="Sumif" sheetId="2" r:id="rId1"/>
    <sheet name="lookup 1" sheetId="4" r:id="rId2"/>
    <sheet name="vlookup 2" sheetId="5" r:id="rId3"/>
    <sheet name="Lookup" sheetId="3" r:id="rId4"/>
    <sheet name="Logic" sheetId="6" r:id="rId5"/>
    <sheet name="IF" sheetId="7" r:id="rId6"/>
  </sheets>
  <definedNames>
    <definedName name="_xlnm._FilterDatabase" localSheetId="0" hidden="1">Sumif!$A$1:$E$1</definedName>
    <definedName name="_xlnm._FilterDatabase" localSheetId="2">'vlookup 2'!$A$2:$D$2</definedName>
    <definedName name="_xlnm.Extract" localSheetId="0">Sumif!#REF!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7" l="1"/>
  <c r="C27" i="7"/>
  <c r="C28" i="7"/>
  <c r="C29" i="7"/>
  <c r="C30" i="7"/>
  <c r="C25" i="7"/>
  <c r="C15" i="7"/>
  <c r="C16" i="7"/>
  <c r="C17" i="7"/>
  <c r="C18" i="7"/>
  <c r="C19" i="7"/>
  <c r="C14" i="7"/>
  <c r="C5" i="7"/>
  <c r="C6" i="7"/>
  <c r="C7" i="7"/>
  <c r="C8" i="7"/>
  <c r="C9" i="7"/>
  <c r="C4" i="7"/>
  <c r="D12" i="6"/>
  <c r="D11" i="6"/>
  <c r="E5" i="6"/>
  <c r="E4" i="6"/>
  <c r="H4" i="5" l="1"/>
  <c r="I4" i="5"/>
  <c r="J4" i="5"/>
  <c r="H5" i="5"/>
  <c r="I5" i="5"/>
  <c r="J5" i="5"/>
  <c r="H6" i="5"/>
  <c r="I6" i="5"/>
  <c r="J6" i="5"/>
  <c r="H7" i="5"/>
  <c r="I7" i="5"/>
  <c r="J7" i="5"/>
  <c r="H8" i="5"/>
  <c r="I8" i="5"/>
  <c r="J8" i="5"/>
  <c r="J3" i="5"/>
  <c r="I3" i="5"/>
  <c r="H3" i="5"/>
  <c r="K5" i="4"/>
  <c r="F2" i="4"/>
  <c r="I4" i="2"/>
  <c r="I5" i="2"/>
  <c r="I6" i="2"/>
  <c r="I7" i="2"/>
  <c r="I3" i="2"/>
  <c r="S7" i="2"/>
  <c r="R3" i="2"/>
</calcChain>
</file>

<file path=xl/sharedStrings.xml><?xml version="1.0" encoding="utf-8"?>
<sst xmlns="http://schemas.openxmlformats.org/spreadsheetml/2006/main" count="324" uniqueCount="161">
  <si>
    <t>Area</t>
  </si>
  <si>
    <t>Point</t>
  </si>
  <si>
    <t>Outlet Name</t>
  </si>
  <si>
    <t>Item</t>
  </si>
  <si>
    <t>Sales (TK)</t>
  </si>
  <si>
    <t>SUMMURY SHEET</t>
  </si>
  <si>
    <t>Sumifs</t>
  </si>
  <si>
    <t>Dhaka</t>
  </si>
  <si>
    <t>Mirpur</t>
  </si>
  <si>
    <t>Bodhu store</t>
  </si>
  <si>
    <t>Banana</t>
  </si>
  <si>
    <t>Total Sales (TK)</t>
  </si>
  <si>
    <t>Condition</t>
  </si>
  <si>
    <t>Function</t>
  </si>
  <si>
    <t>Sharmin Store</t>
  </si>
  <si>
    <t>Jackfruit</t>
  </si>
  <si>
    <t>Good</t>
  </si>
  <si>
    <t>Apple</t>
  </si>
  <si>
    <t>Sum</t>
  </si>
  <si>
    <t>Nobir store</t>
  </si>
  <si>
    <t>Rajshahi</t>
  </si>
  <si>
    <t>Mango</t>
  </si>
  <si>
    <t>Count</t>
  </si>
  <si>
    <t>Jaharul store</t>
  </si>
  <si>
    <t>Barishal</t>
  </si>
  <si>
    <t>Mid</t>
  </si>
  <si>
    <t>Average</t>
  </si>
  <si>
    <t>Santu Store</t>
  </si>
  <si>
    <t>Rangpur</t>
  </si>
  <si>
    <t>Nothulabad</t>
  </si>
  <si>
    <t>Arfin</t>
  </si>
  <si>
    <t>Bad</t>
  </si>
  <si>
    <t>Elias Store</t>
  </si>
  <si>
    <t>Burhan Store</t>
  </si>
  <si>
    <t>sanoar</t>
  </si>
  <si>
    <t>Amadul</t>
  </si>
  <si>
    <t>Paba</t>
  </si>
  <si>
    <t>Sultan store</t>
  </si>
  <si>
    <t>Goni Store</t>
  </si>
  <si>
    <t>Pirgasa</t>
  </si>
  <si>
    <t>Sahin Store</t>
  </si>
  <si>
    <t>Orange</t>
  </si>
  <si>
    <t>Shopon</t>
  </si>
  <si>
    <t>Raz   Store</t>
  </si>
  <si>
    <t>Faruk store</t>
  </si>
  <si>
    <t>Pithapukur</t>
  </si>
  <si>
    <t>Mehadi Store</t>
  </si>
  <si>
    <t>Royich Store</t>
  </si>
  <si>
    <t>Shamim Store</t>
  </si>
  <si>
    <t>Jhontu Store</t>
  </si>
  <si>
    <t>Faruk Store</t>
  </si>
  <si>
    <t>Rajapara</t>
  </si>
  <si>
    <t>Kashem</t>
  </si>
  <si>
    <t>Bablu Store</t>
  </si>
  <si>
    <t>latu</t>
  </si>
  <si>
    <t>Arif Store</t>
  </si>
  <si>
    <t>Rupotoli</t>
  </si>
  <si>
    <t>Mofig store</t>
  </si>
  <si>
    <t>Shopon store</t>
  </si>
  <si>
    <t>Samoli</t>
  </si>
  <si>
    <t>Menraj store</t>
  </si>
  <si>
    <t>Rana Store</t>
  </si>
  <si>
    <t>Taragonj</t>
  </si>
  <si>
    <t>Alimoddi Store</t>
  </si>
  <si>
    <t>Pinto Store</t>
  </si>
  <si>
    <t>Pintu  store</t>
  </si>
  <si>
    <t>Rejaul Store</t>
  </si>
  <si>
    <t>Ujirpur</t>
  </si>
  <si>
    <t>Aroj  Store</t>
  </si>
  <si>
    <t>Sahajahan</t>
  </si>
  <si>
    <t>Azizul</t>
  </si>
  <si>
    <t>Qty</t>
  </si>
  <si>
    <t>IF</t>
  </si>
  <si>
    <t>CountIFS</t>
  </si>
  <si>
    <t>Code</t>
  </si>
  <si>
    <t>Grade</t>
  </si>
  <si>
    <t>Results</t>
  </si>
  <si>
    <t>D</t>
  </si>
  <si>
    <t>C</t>
  </si>
  <si>
    <t>B</t>
  </si>
  <si>
    <t>A-</t>
  </si>
  <si>
    <t>VLOOKUP</t>
  </si>
  <si>
    <t>HLOOKUP</t>
  </si>
  <si>
    <t>DATA</t>
  </si>
  <si>
    <t>ID</t>
  </si>
  <si>
    <t>Employee Name</t>
  </si>
  <si>
    <t>Mobile</t>
  </si>
  <si>
    <t>Bonus</t>
  </si>
  <si>
    <t>Name</t>
  </si>
  <si>
    <t xml:space="preserve"> Alom Khan</t>
  </si>
  <si>
    <t>01982265696</t>
  </si>
  <si>
    <t>Abbas Akon</t>
  </si>
  <si>
    <t>01971171957</t>
  </si>
  <si>
    <t>Ebrahim Islam</t>
  </si>
  <si>
    <t>01770534172</t>
  </si>
  <si>
    <t>MD Chunnu Hossan</t>
  </si>
  <si>
    <t>01758965487</t>
  </si>
  <si>
    <t>MD Makidul islam</t>
  </si>
  <si>
    <t>01756254587</t>
  </si>
  <si>
    <t>Md,Tusar munshi</t>
  </si>
  <si>
    <t>01985542717</t>
  </si>
  <si>
    <t>Md. Jewel Matbor</t>
  </si>
  <si>
    <t>01740593544</t>
  </si>
  <si>
    <t>Md. Shariful Islam</t>
  </si>
  <si>
    <t>01981003265</t>
  </si>
  <si>
    <t>Md. Shimul Molla</t>
  </si>
  <si>
    <t>01718404083</t>
  </si>
  <si>
    <t>Md. Zehadul Islam</t>
  </si>
  <si>
    <t>01958451236</t>
  </si>
  <si>
    <t>Md.Akram Sheik</t>
  </si>
  <si>
    <t>Md.Atiar Rahman</t>
  </si>
  <si>
    <t>01962042023</t>
  </si>
  <si>
    <t>Md.Litan sarder</t>
  </si>
  <si>
    <t>01712032654</t>
  </si>
  <si>
    <t>Md.Ripon Hossen</t>
  </si>
  <si>
    <t>01712122445</t>
  </si>
  <si>
    <t>MD.Selim</t>
  </si>
  <si>
    <t>01712015545</t>
  </si>
  <si>
    <t>Md.Shah jalal</t>
  </si>
  <si>
    <t>01712032551</t>
  </si>
  <si>
    <t>Md.Shakil</t>
  </si>
  <si>
    <t>01745789659</t>
  </si>
  <si>
    <t>Shah Pran</t>
  </si>
  <si>
    <t>01725915916</t>
  </si>
  <si>
    <t>Shahin Sheikh</t>
  </si>
  <si>
    <t>01717728813</t>
  </si>
  <si>
    <t>Sujoy Bhadra</t>
  </si>
  <si>
    <t>01739089464</t>
  </si>
  <si>
    <t>Susanta Kumer</t>
  </si>
  <si>
    <t>01712012255</t>
  </si>
  <si>
    <t>Vajan Kumer Biswas</t>
  </si>
  <si>
    <t>01712222110</t>
  </si>
  <si>
    <t>XLOOKUP</t>
  </si>
  <si>
    <t>Logic Function</t>
  </si>
  <si>
    <t>Logic Board</t>
  </si>
  <si>
    <t>Logic1</t>
  </si>
  <si>
    <t>Logic2</t>
  </si>
  <si>
    <t>Logic3</t>
  </si>
  <si>
    <t>OR</t>
  </si>
  <si>
    <t>AND</t>
  </si>
  <si>
    <t xml:space="preserve">Calculation Sign </t>
  </si>
  <si>
    <t>=</t>
  </si>
  <si>
    <t>&lt;</t>
  </si>
  <si>
    <t>&gt;</t>
  </si>
  <si>
    <t>=&lt;</t>
  </si>
  <si>
    <t>&gt;=</t>
  </si>
  <si>
    <t>&lt;&gt;</t>
  </si>
  <si>
    <t>Target</t>
  </si>
  <si>
    <t>Attendance</t>
  </si>
  <si>
    <t>Bonus Eligible</t>
  </si>
  <si>
    <t>Equal to for IF</t>
  </si>
  <si>
    <t>Less or greater than IF</t>
  </si>
  <si>
    <t>Text IF</t>
  </si>
  <si>
    <t>Input Data</t>
  </si>
  <si>
    <t>Logic</t>
  </si>
  <si>
    <t>Results with IF</t>
  </si>
  <si>
    <t>Pen</t>
  </si>
  <si>
    <t>"OK"</t>
  </si>
  <si>
    <t>"Not Ok"</t>
  </si>
  <si>
    <t>=20</t>
  </si>
  <si>
    <t>&gt;=20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</si>
</sst>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4" tint="-0.249977111117893"/>
      </left>
      <right/>
      <top style="medium">
        <color theme="4" tint="-0.249977111117893"/>
      </top>
      <bottom style="thin">
        <color indexed="64"/>
      </bottom>
      <diagonal/>
    </border>
    <border>
      <left/>
      <right style="medium">
        <color theme="4" tint="-0.249977111117893"/>
      </right>
      <top style="medium">
        <color theme="4" tint="-0.249977111117893"/>
      </top>
      <bottom style="thin">
        <color indexed="64"/>
      </bottom>
      <diagonal/>
    </border>
    <border>
      <left style="medium">
        <color theme="4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4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4" tint="-0.249977111117893"/>
      </left>
      <right style="thin">
        <color indexed="64"/>
      </right>
      <top style="thin">
        <color indexed="64"/>
      </top>
      <bottom style="medium">
        <color theme="4" tint="-0.249977111117893"/>
      </bottom>
      <diagonal/>
    </border>
    <border>
      <left style="thin">
        <color indexed="64"/>
      </left>
      <right style="medium">
        <color theme="4" tint="-0.249977111117893"/>
      </right>
      <top style="thin">
        <color indexed="64"/>
      </top>
      <bottom style="medium">
        <color theme="4" tint="-0.249977111117893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/>
    <xf numFmtId="0" fontId="0" fillId="5" borderId="0" xfId="0" applyFill="1"/>
    <xf numFmtId="0" fontId="0" fillId="5" borderId="0" xfId="0" applyFill="1" applyAlignment="1">
      <alignment horizontal="left" vertical="center"/>
    </xf>
    <xf numFmtId="0" fontId="5" fillId="3" borderId="1" xfId="0" applyFont="1" applyFill="1" applyBorder="1" applyAlignment="1">
      <alignment horizontal="right"/>
    </xf>
    <xf numFmtId="0" fontId="0" fillId="0" borderId="0" xfId="0" applyAlignment="1">
      <alignment horizontal="left"/>
    </xf>
    <xf numFmtId="164" fontId="0" fillId="5" borderId="0" xfId="0" applyNumberFormat="1" applyFill="1" applyAlignment="1">
      <alignment horizontal="left" vertical="center"/>
    </xf>
    <xf numFmtId="0" fontId="0" fillId="5" borderId="0" xfId="0" applyFill="1" applyAlignment="1">
      <alignment horizontal="left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indent="1"/>
    </xf>
    <xf numFmtId="49" fontId="9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quotePrefix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6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/>
    <xf numFmtId="0" fontId="0" fillId="4" borderId="9" xfId="0" applyFill="1" applyBorder="1" applyAlignment="1">
      <alignment horizontal="center"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71FD-9096-44E9-8876-AEC36512E205}">
  <dimension ref="A1:W38"/>
  <sheetViews>
    <sheetView zoomScale="109" zoomScaleNormal="172" workbookViewId="0">
      <selection activeCell="H13" sqref="H13"/>
    </sheetView>
  </sheetViews>
  <sheetFormatPr defaultRowHeight="14.5" x14ac:dyDescent="0.35"/>
  <cols>
    <col min="1" max="1" width="9.26953125" customWidth="1"/>
    <col min="2" max="2" width="11.81640625" customWidth="1"/>
    <col min="3" max="3" width="15.1796875" customWidth="1"/>
    <col min="4" max="4" width="10.1796875" customWidth="1"/>
    <col min="5" max="5" width="9.453125" customWidth="1"/>
    <col min="6" max="6" width="6.81640625" customWidth="1"/>
    <col min="7" max="7" width="9.81640625" customWidth="1"/>
    <col min="8" max="8" width="14.54296875" customWidth="1"/>
    <col min="9" max="9" width="13.54296875" bestFit="1" customWidth="1"/>
    <col min="13" max="13" width="10.7265625" customWidth="1"/>
    <col min="14" max="14" width="9.7265625" customWidth="1"/>
    <col min="15" max="16" width="11.453125" customWidth="1"/>
  </cols>
  <sheetData>
    <row r="1" spans="1:23" ht="17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2" t="s">
        <v>5</v>
      </c>
      <c r="H1" s="2"/>
      <c r="I1" s="2"/>
      <c r="Q1" s="3" t="s">
        <v>6</v>
      </c>
      <c r="R1" t="s">
        <v>73</v>
      </c>
    </row>
    <row r="2" spans="1:23" ht="15" customHeight="1" x14ac:dyDescent="0.35">
      <c r="A2" s="4" t="s">
        <v>7</v>
      </c>
      <c r="B2" s="4" t="s">
        <v>8</v>
      </c>
      <c r="C2" s="4" t="s">
        <v>9</v>
      </c>
      <c r="D2" s="4" t="s">
        <v>10</v>
      </c>
      <c r="E2" s="4">
        <v>220</v>
      </c>
      <c r="G2" s="5" t="s">
        <v>0</v>
      </c>
      <c r="H2" s="5" t="s">
        <v>3</v>
      </c>
      <c r="I2" s="5" t="s">
        <v>11</v>
      </c>
      <c r="M2" s="6" t="s">
        <v>3</v>
      </c>
      <c r="N2" s="6" t="s">
        <v>12</v>
      </c>
      <c r="O2" s="6" t="s">
        <v>71</v>
      </c>
      <c r="P2" s="7"/>
      <c r="R2" s="7"/>
      <c r="V2" s="8" t="s">
        <v>13</v>
      </c>
    </row>
    <row r="3" spans="1:23" ht="15.5" x14ac:dyDescent="0.35">
      <c r="A3" s="4" t="s">
        <v>7</v>
      </c>
      <c r="B3" s="4" t="s">
        <v>8</v>
      </c>
      <c r="C3" s="4" t="s">
        <v>14</v>
      </c>
      <c r="D3" s="4" t="s">
        <v>15</v>
      </c>
      <c r="E3" s="4">
        <v>910</v>
      </c>
      <c r="G3" s="9" t="s">
        <v>7</v>
      </c>
      <c r="H3" s="9" t="s">
        <v>10</v>
      </c>
      <c r="I3" s="19">
        <f>SUMIFS(E:E,A:A,G3,D:D,H3)</f>
        <v>2410</v>
      </c>
      <c r="M3" s="11" t="s">
        <v>10</v>
      </c>
      <c r="N3" s="11" t="s">
        <v>16</v>
      </c>
      <c r="O3" s="11">
        <v>10</v>
      </c>
      <c r="P3" s="12"/>
      <c r="Q3" s="11" t="s">
        <v>15</v>
      </c>
      <c r="R3" s="17">
        <f>AVERAGEIF(M3:M14,Q3,O3:O14)</f>
        <v>13.75</v>
      </c>
      <c r="V3" s="15" t="s">
        <v>18</v>
      </c>
      <c r="W3" s="16" t="s">
        <v>72</v>
      </c>
    </row>
    <row r="4" spans="1:23" ht="15.5" x14ac:dyDescent="0.35">
      <c r="A4" s="4" t="s">
        <v>7</v>
      </c>
      <c r="B4" s="4" t="s">
        <v>8</v>
      </c>
      <c r="C4" s="4" t="s">
        <v>19</v>
      </c>
      <c r="D4" s="4" t="s">
        <v>10</v>
      </c>
      <c r="E4" s="4">
        <v>970</v>
      </c>
      <c r="G4" s="9" t="s">
        <v>20</v>
      </c>
      <c r="H4" s="9" t="s">
        <v>21</v>
      </c>
      <c r="I4" s="19">
        <f t="shared" ref="I4:I7" si="0">SUMIFS(E:E,A:A,G4,D:D,H4)</f>
        <v>2080</v>
      </c>
      <c r="M4" s="11" t="s">
        <v>15</v>
      </c>
      <c r="N4" s="11" t="s">
        <v>16</v>
      </c>
      <c r="O4" s="11">
        <v>13</v>
      </c>
      <c r="P4" s="12"/>
      <c r="V4" s="15" t="s">
        <v>22</v>
      </c>
      <c r="W4" s="16" t="s">
        <v>72</v>
      </c>
    </row>
    <row r="5" spans="1:23" ht="15.5" x14ac:dyDescent="0.35">
      <c r="A5" s="4" t="s">
        <v>7</v>
      </c>
      <c r="B5" s="4" t="s">
        <v>8</v>
      </c>
      <c r="C5" s="4" t="s">
        <v>23</v>
      </c>
      <c r="D5" s="4" t="s">
        <v>15</v>
      </c>
      <c r="E5" s="4">
        <v>1000</v>
      </c>
      <c r="G5" s="9" t="s">
        <v>24</v>
      </c>
      <c r="H5" s="9" t="s">
        <v>21</v>
      </c>
      <c r="I5" s="19">
        <f t="shared" si="0"/>
        <v>5390</v>
      </c>
      <c r="M5" s="11" t="s">
        <v>10</v>
      </c>
      <c r="N5" s="11" t="s">
        <v>25</v>
      </c>
      <c r="O5" s="11">
        <v>19</v>
      </c>
      <c r="P5" s="12"/>
      <c r="V5" s="15" t="s">
        <v>26</v>
      </c>
      <c r="W5" s="16" t="s">
        <v>72</v>
      </c>
    </row>
    <row r="6" spans="1:23" ht="15.5" x14ac:dyDescent="0.35">
      <c r="A6" s="4" t="s">
        <v>7</v>
      </c>
      <c r="B6" s="4" t="s">
        <v>8</v>
      </c>
      <c r="C6" s="4" t="s">
        <v>27</v>
      </c>
      <c r="D6" s="4" t="s">
        <v>15</v>
      </c>
      <c r="E6" s="4">
        <v>1160</v>
      </c>
      <c r="G6" s="9" t="s">
        <v>28</v>
      </c>
      <c r="H6" s="9" t="s">
        <v>21</v>
      </c>
      <c r="I6" s="19">
        <f t="shared" si="0"/>
        <v>7370</v>
      </c>
      <c r="M6" s="11" t="s">
        <v>15</v>
      </c>
      <c r="N6" s="11" t="s">
        <v>25</v>
      </c>
      <c r="O6" s="11">
        <v>11</v>
      </c>
      <c r="P6" s="12"/>
      <c r="V6" s="8"/>
    </row>
    <row r="7" spans="1:23" ht="15.5" x14ac:dyDescent="0.35">
      <c r="A7" s="4" t="s">
        <v>24</v>
      </c>
      <c r="B7" s="4" t="s">
        <v>29</v>
      </c>
      <c r="C7" s="4" t="s">
        <v>30</v>
      </c>
      <c r="D7" s="4" t="s">
        <v>17</v>
      </c>
      <c r="E7" s="4">
        <v>910</v>
      </c>
      <c r="G7" s="9" t="s">
        <v>7</v>
      </c>
      <c r="H7" s="9" t="s">
        <v>15</v>
      </c>
      <c r="I7" s="19">
        <f t="shared" si="0"/>
        <v>3070</v>
      </c>
      <c r="M7" s="11" t="s">
        <v>15</v>
      </c>
      <c r="N7" s="11" t="s">
        <v>16</v>
      </c>
      <c r="O7" s="11">
        <v>18</v>
      </c>
      <c r="P7" s="12"/>
      <c r="Q7" s="12" t="s">
        <v>15</v>
      </c>
      <c r="R7" s="12" t="s">
        <v>31</v>
      </c>
      <c r="S7" s="18">
        <f>COUNTIFS(M3:M14,Q7,N3:N14,R7)</f>
        <v>0</v>
      </c>
      <c r="V7" s="8"/>
    </row>
    <row r="8" spans="1:23" x14ac:dyDescent="0.35">
      <c r="A8" s="4" t="s">
        <v>24</v>
      </c>
      <c r="B8" s="4" t="s">
        <v>29</v>
      </c>
      <c r="C8" s="4" t="s">
        <v>32</v>
      </c>
      <c r="D8" s="4" t="s">
        <v>21</v>
      </c>
      <c r="E8" s="4">
        <v>1010</v>
      </c>
      <c r="M8" s="11" t="s">
        <v>10</v>
      </c>
      <c r="N8" s="11" t="s">
        <v>16</v>
      </c>
      <c r="O8" s="11">
        <v>18</v>
      </c>
      <c r="P8" s="12"/>
    </row>
    <row r="9" spans="1:23" x14ac:dyDescent="0.35">
      <c r="A9" s="4" t="s">
        <v>24</v>
      </c>
      <c r="B9" s="4" t="s">
        <v>29</v>
      </c>
      <c r="C9" s="4" t="s">
        <v>33</v>
      </c>
      <c r="D9" s="4" t="s">
        <v>21</v>
      </c>
      <c r="E9" s="4">
        <v>1080</v>
      </c>
      <c r="M9" s="11" t="s">
        <v>17</v>
      </c>
      <c r="N9" s="11" t="s">
        <v>16</v>
      </c>
      <c r="O9" s="11">
        <v>14</v>
      </c>
      <c r="P9" s="12"/>
    </row>
    <row r="10" spans="1:23" x14ac:dyDescent="0.35">
      <c r="A10" s="4" t="s">
        <v>24</v>
      </c>
      <c r="B10" s="4" t="s">
        <v>29</v>
      </c>
      <c r="C10" s="4" t="s">
        <v>34</v>
      </c>
      <c r="D10" s="4" t="s">
        <v>21</v>
      </c>
      <c r="E10" s="4">
        <v>1150</v>
      </c>
      <c r="M10" s="11" t="s">
        <v>21</v>
      </c>
      <c r="N10" s="11" t="s">
        <v>16</v>
      </c>
      <c r="O10" s="11">
        <v>19</v>
      </c>
      <c r="P10" s="12"/>
    </row>
    <row r="11" spans="1:23" x14ac:dyDescent="0.35">
      <c r="A11" s="4" t="s">
        <v>24</v>
      </c>
      <c r="B11" s="4" t="s">
        <v>29</v>
      </c>
      <c r="C11" s="4" t="s">
        <v>35</v>
      </c>
      <c r="D11" s="4" t="s">
        <v>21</v>
      </c>
      <c r="E11" s="4">
        <v>1180</v>
      </c>
      <c r="M11" s="11" t="s">
        <v>17</v>
      </c>
      <c r="N11" s="11" t="s">
        <v>31</v>
      </c>
      <c r="O11" s="11">
        <v>17</v>
      </c>
      <c r="P11" s="12"/>
    </row>
    <row r="12" spans="1:23" x14ac:dyDescent="0.35">
      <c r="A12" s="4" t="s">
        <v>20</v>
      </c>
      <c r="B12" s="4" t="s">
        <v>36</v>
      </c>
      <c r="C12" s="4" t="s">
        <v>14</v>
      </c>
      <c r="D12" s="4" t="s">
        <v>17</v>
      </c>
      <c r="E12" s="4">
        <v>930</v>
      </c>
      <c r="M12" s="11" t="s">
        <v>10</v>
      </c>
      <c r="N12" s="11" t="s">
        <v>25</v>
      </c>
      <c r="O12" s="11">
        <v>13</v>
      </c>
      <c r="P12" s="12"/>
    </row>
    <row r="13" spans="1:23" x14ac:dyDescent="0.35">
      <c r="A13" s="4" t="s">
        <v>20</v>
      </c>
      <c r="B13" s="4" t="s">
        <v>36</v>
      </c>
      <c r="C13" s="4" t="s">
        <v>37</v>
      </c>
      <c r="D13" s="4" t="s">
        <v>17</v>
      </c>
      <c r="E13" s="4">
        <v>1050</v>
      </c>
      <c r="M13" s="11" t="s">
        <v>15</v>
      </c>
      <c r="N13" s="11" t="s">
        <v>16</v>
      </c>
      <c r="O13" s="11">
        <v>13</v>
      </c>
      <c r="P13" s="12"/>
    </row>
    <row r="14" spans="1:23" x14ac:dyDescent="0.35">
      <c r="A14" s="4" t="s">
        <v>20</v>
      </c>
      <c r="B14" s="4" t="s">
        <v>36</v>
      </c>
      <c r="C14" s="4" t="s">
        <v>38</v>
      </c>
      <c r="D14" s="4" t="s">
        <v>21</v>
      </c>
      <c r="E14" s="4">
        <v>1050</v>
      </c>
      <c r="M14" s="11" t="s">
        <v>21</v>
      </c>
      <c r="N14" s="11" t="s">
        <v>31</v>
      </c>
      <c r="O14" s="11">
        <v>18</v>
      </c>
    </row>
    <row r="15" spans="1:23" x14ac:dyDescent="0.35">
      <c r="A15" s="4" t="s">
        <v>28</v>
      </c>
      <c r="B15" s="4" t="s">
        <v>39</v>
      </c>
      <c r="C15" s="4" t="s">
        <v>40</v>
      </c>
      <c r="D15" s="4" t="s">
        <v>41</v>
      </c>
      <c r="E15" s="4">
        <v>960</v>
      </c>
      <c r="O15" s="13"/>
    </row>
    <row r="16" spans="1:23" x14ac:dyDescent="0.35">
      <c r="A16" s="4" t="s">
        <v>28</v>
      </c>
      <c r="B16" s="4" t="s">
        <v>39</v>
      </c>
      <c r="C16" s="4" t="s">
        <v>42</v>
      </c>
      <c r="D16" s="4" t="s">
        <v>21</v>
      </c>
      <c r="E16" s="4">
        <v>970</v>
      </c>
    </row>
    <row r="17" spans="1:5" x14ac:dyDescent="0.35">
      <c r="A17" s="4" t="s">
        <v>28</v>
      </c>
      <c r="B17" s="4" t="s">
        <v>39</v>
      </c>
      <c r="C17" s="4" t="s">
        <v>43</v>
      </c>
      <c r="D17" s="4" t="s">
        <v>21</v>
      </c>
      <c r="E17" s="4">
        <v>1050</v>
      </c>
    </row>
    <row r="18" spans="1:5" x14ac:dyDescent="0.35">
      <c r="A18" s="4" t="s">
        <v>28</v>
      </c>
      <c r="B18" s="4" t="s">
        <v>39</v>
      </c>
      <c r="C18" s="4" t="s">
        <v>44</v>
      </c>
      <c r="D18" s="4" t="s">
        <v>10</v>
      </c>
      <c r="E18" s="4">
        <v>1100</v>
      </c>
    </row>
    <row r="19" spans="1:5" x14ac:dyDescent="0.35">
      <c r="A19" s="4" t="s">
        <v>28</v>
      </c>
      <c r="B19" s="4" t="s">
        <v>45</v>
      </c>
      <c r="C19" s="4" t="s">
        <v>46</v>
      </c>
      <c r="D19" s="4" t="s">
        <v>10</v>
      </c>
      <c r="E19" s="4">
        <v>980</v>
      </c>
    </row>
    <row r="20" spans="1:5" x14ac:dyDescent="0.35">
      <c r="A20" s="4" t="s">
        <v>28</v>
      </c>
      <c r="B20" s="4" t="s">
        <v>45</v>
      </c>
      <c r="C20" s="4" t="s">
        <v>47</v>
      </c>
      <c r="D20" s="4" t="s">
        <v>10</v>
      </c>
      <c r="E20" s="4">
        <v>990</v>
      </c>
    </row>
    <row r="21" spans="1:5" x14ac:dyDescent="0.35">
      <c r="A21" s="4" t="s">
        <v>28</v>
      </c>
      <c r="B21" s="4" t="s">
        <v>45</v>
      </c>
      <c r="C21" s="4" t="s">
        <v>48</v>
      </c>
      <c r="D21" s="4" t="s">
        <v>41</v>
      </c>
      <c r="E21" s="4">
        <v>1000</v>
      </c>
    </row>
    <row r="22" spans="1:5" x14ac:dyDescent="0.35">
      <c r="A22" s="4" t="s">
        <v>28</v>
      </c>
      <c r="B22" s="4" t="s">
        <v>45</v>
      </c>
      <c r="C22" s="4" t="s">
        <v>49</v>
      </c>
      <c r="D22" s="4" t="s">
        <v>21</v>
      </c>
      <c r="E22" s="4">
        <v>1050</v>
      </c>
    </row>
    <row r="23" spans="1:5" x14ac:dyDescent="0.35">
      <c r="A23" s="4" t="s">
        <v>28</v>
      </c>
      <c r="B23" s="4" t="s">
        <v>45</v>
      </c>
      <c r="C23" s="4" t="s">
        <v>50</v>
      </c>
      <c r="D23" s="4" t="s">
        <v>21</v>
      </c>
      <c r="E23" s="4">
        <v>1160</v>
      </c>
    </row>
    <row r="24" spans="1:5" x14ac:dyDescent="0.35">
      <c r="A24" s="4" t="s">
        <v>20</v>
      </c>
      <c r="B24" s="4" t="s">
        <v>51</v>
      </c>
      <c r="C24" s="4" t="s">
        <v>52</v>
      </c>
      <c r="D24" s="4" t="s">
        <v>15</v>
      </c>
      <c r="E24" s="4">
        <v>920</v>
      </c>
    </row>
    <row r="25" spans="1:5" x14ac:dyDescent="0.35">
      <c r="A25" s="4" t="s">
        <v>20</v>
      </c>
      <c r="B25" s="4" t="s">
        <v>51</v>
      </c>
      <c r="C25" s="4" t="s">
        <v>53</v>
      </c>
      <c r="D25" s="4" t="s">
        <v>10</v>
      </c>
      <c r="E25" s="4">
        <v>970</v>
      </c>
    </row>
    <row r="26" spans="1:5" x14ac:dyDescent="0.35">
      <c r="A26" s="4" t="s">
        <v>20</v>
      </c>
      <c r="B26" s="4" t="s">
        <v>51</v>
      </c>
      <c r="C26" s="4" t="s">
        <v>54</v>
      </c>
      <c r="D26" s="4" t="s">
        <v>21</v>
      </c>
      <c r="E26" s="4">
        <v>1030</v>
      </c>
    </row>
    <row r="27" spans="1:5" x14ac:dyDescent="0.35">
      <c r="A27" s="4" t="s">
        <v>20</v>
      </c>
      <c r="B27" s="4" t="s">
        <v>51</v>
      </c>
      <c r="C27" s="4" t="s">
        <v>55</v>
      </c>
      <c r="D27" s="4" t="s">
        <v>17</v>
      </c>
      <c r="E27" s="4">
        <v>1150</v>
      </c>
    </row>
    <row r="28" spans="1:5" x14ac:dyDescent="0.35">
      <c r="A28" s="4" t="s">
        <v>24</v>
      </c>
      <c r="B28" s="4" t="s">
        <v>56</v>
      </c>
      <c r="C28" s="4" t="s">
        <v>57</v>
      </c>
      <c r="D28" s="4" t="s">
        <v>21</v>
      </c>
      <c r="E28" s="4">
        <v>970</v>
      </c>
    </row>
    <row r="29" spans="1:5" x14ac:dyDescent="0.35">
      <c r="A29" s="4" t="s">
        <v>24</v>
      </c>
      <c r="B29" s="4" t="s">
        <v>56</v>
      </c>
      <c r="C29" s="4" t="s">
        <v>58</v>
      </c>
      <c r="D29" s="4" t="s">
        <v>10</v>
      </c>
      <c r="E29" s="4">
        <v>1000</v>
      </c>
    </row>
    <row r="30" spans="1:5" x14ac:dyDescent="0.35">
      <c r="A30" s="4" t="s">
        <v>7</v>
      </c>
      <c r="B30" s="4" t="s">
        <v>59</v>
      </c>
      <c r="C30" s="4" t="s">
        <v>60</v>
      </c>
      <c r="D30" s="4" t="s">
        <v>10</v>
      </c>
      <c r="E30" s="4">
        <v>150</v>
      </c>
    </row>
    <row r="31" spans="1:5" x14ac:dyDescent="0.35">
      <c r="A31" s="4" t="s">
        <v>7</v>
      </c>
      <c r="B31" s="4" t="s">
        <v>59</v>
      </c>
      <c r="C31" s="4" t="s">
        <v>61</v>
      </c>
      <c r="D31" s="4" t="s">
        <v>10</v>
      </c>
      <c r="E31" s="4">
        <v>1070</v>
      </c>
    </row>
    <row r="32" spans="1:5" x14ac:dyDescent="0.35">
      <c r="A32" s="4" t="s">
        <v>28</v>
      </c>
      <c r="B32" s="4" t="s">
        <v>62</v>
      </c>
      <c r="C32" s="4" t="s">
        <v>63</v>
      </c>
      <c r="D32" s="4" t="s">
        <v>21</v>
      </c>
      <c r="E32" s="4">
        <v>910</v>
      </c>
    </row>
    <row r="33" spans="1:5" x14ac:dyDescent="0.35">
      <c r="A33" s="4" t="s">
        <v>28</v>
      </c>
      <c r="B33" s="4" t="s">
        <v>62</v>
      </c>
      <c r="C33" s="4" t="s">
        <v>64</v>
      </c>
      <c r="D33" s="4" t="s">
        <v>10</v>
      </c>
      <c r="E33" s="4">
        <v>1000</v>
      </c>
    </row>
    <row r="34" spans="1:5" x14ac:dyDescent="0.35">
      <c r="A34" s="4" t="s">
        <v>28</v>
      </c>
      <c r="B34" s="4" t="s">
        <v>62</v>
      </c>
      <c r="C34" s="4" t="s">
        <v>65</v>
      </c>
      <c r="D34" s="4" t="s">
        <v>21</v>
      </c>
      <c r="E34" s="4">
        <v>1100</v>
      </c>
    </row>
    <row r="35" spans="1:5" x14ac:dyDescent="0.35">
      <c r="A35" s="4" t="s">
        <v>28</v>
      </c>
      <c r="B35" s="4" t="s">
        <v>62</v>
      </c>
      <c r="C35" s="4" t="s">
        <v>66</v>
      </c>
      <c r="D35" s="4" t="s">
        <v>21</v>
      </c>
      <c r="E35" s="4">
        <v>1130</v>
      </c>
    </row>
    <row r="36" spans="1:5" x14ac:dyDescent="0.35">
      <c r="A36" s="4" t="s">
        <v>24</v>
      </c>
      <c r="B36" s="4" t="s">
        <v>67</v>
      </c>
      <c r="C36" s="4" t="s">
        <v>68</v>
      </c>
      <c r="D36" s="4" t="s">
        <v>10</v>
      </c>
      <c r="E36" s="4">
        <v>960</v>
      </c>
    </row>
    <row r="37" spans="1:5" x14ac:dyDescent="0.35">
      <c r="A37" s="4" t="s">
        <v>24</v>
      </c>
      <c r="B37" s="4" t="s">
        <v>67</v>
      </c>
      <c r="C37" s="4" t="s">
        <v>69</v>
      </c>
      <c r="D37" s="4" t="s">
        <v>10</v>
      </c>
      <c r="E37" s="4">
        <v>1120</v>
      </c>
    </row>
    <row r="38" spans="1:5" x14ac:dyDescent="0.35">
      <c r="A38" s="4" t="s">
        <v>24</v>
      </c>
      <c r="B38" s="4" t="s">
        <v>67</v>
      </c>
      <c r="C38" s="4" t="s">
        <v>70</v>
      </c>
      <c r="D38" s="4" t="s">
        <v>10</v>
      </c>
      <c r="E38" s="4">
        <v>1190</v>
      </c>
    </row>
  </sheetData>
  <autoFilter ref="A1:E1" xr:uid="{00000000-0009-0000-0000-000000000000}"/>
  <mergeCells count="1">
    <mergeCell ref="G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0BF1-6F54-4D99-8BB6-670AF1EC9561}">
  <dimension ref="B1:O9"/>
  <sheetViews>
    <sheetView zoomScale="137" workbookViewId="0">
      <selection activeCell="F8" sqref="F8"/>
    </sheetView>
  </sheetViews>
  <sheetFormatPr defaultRowHeight="14.5" x14ac:dyDescent="0.35"/>
  <cols>
    <col min="5" max="5" width="6.26953125" customWidth="1"/>
    <col min="6" max="6" width="15.54296875" customWidth="1"/>
    <col min="11" max="11" width="10.54296875" customWidth="1"/>
    <col min="12" max="15" width="5.26953125" customWidth="1"/>
  </cols>
  <sheetData>
    <row r="1" spans="2:15" x14ac:dyDescent="0.35">
      <c r="B1" s="23" t="s">
        <v>74</v>
      </c>
      <c r="C1" s="24" t="s">
        <v>75</v>
      </c>
      <c r="E1" s="21" t="s">
        <v>74</v>
      </c>
      <c r="F1" s="22" t="s">
        <v>76</v>
      </c>
      <c r="J1" s="23" t="s">
        <v>74</v>
      </c>
      <c r="K1" s="20">
        <v>101</v>
      </c>
      <c r="L1" s="20">
        <v>102</v>
      </c>
      <c r="M1" s="20">
        <v>103</v>
      </c>
      <c r="N1" s="20">
        <v>104</v>
      </c>
      <c r="O1" s="20">
        <v>105</v>
      </c>
    </row>
    <row r="2" spans="2:15" x14ac:dyDescent="0.35">
      <c r="B2" s="20">
        <v>101</v>
      </c>
      <c r="C2" s="25" t="s">
        <v>77</v>
      </c>
      <c r="E2" s="22">
        <v>104</v>
      </c>
      <c r="F2" s="32" t="str">
        <f>VLOOKUP(E2,B1:C6,2)</f>
        <v>A-</v>
      </c>
      <c r="J2" s="24" t="s">
        <v>75</v>
      </c>
      <c r="K2" s="25" t="s">
        <v>77</v>
      </c>
      <c r="L2" s="25" t="s">
        <v>78</v>
      </c>
      <c r="M2" s="25" t="s">
        <v>79</v>
      </c>
      <c r="N2" s="25" t="s">
        <v>80</v>
      </c>
      <c r="O2" s="25" t="s">
        <v>79</v>
      </c>
    </row>
    <row r="3" spans="2:15" x14ac:dyDescent="0.35">
      <c r="B3" s="20">
        <v>102</v>
      </c>
      <c r="C3" s="25" t="s">
        <v>78</v>
      </c>
    </row>
    <row r="4" spans="2:15" x14ac:dyDescent="0.35">
      <c r="B4" s="20">
        <v>103</v>
      </c>
      <c r="C4" s="25" t="s">
        <v>79</v>
      </c>
    </row>
    <row r="5" spans="2:15" x14ac:dyDescent="0.35">
      <c r="B5" s="20">
        <v>104</v>
      </c>
      <c r="C5" s="25" t="s">
        <v>80</v>
      </c>
      <c r="J5" s="27">
        <v>101</v>
      </c>
      <c r="K5" s="14" t="str">
        <f>HLOOKUP(J5,J1:O2,2)</f>
        <v>D</v>
      </c>
    </row>
    <row r="6" spans="2:15" x14ac:dyDescent="0.35">
      <c r="B6" s="20">
        <v>105</v>
      </c>
      <c r="C6" s="25" t="s">
        <v>79</v>
      </c>
    </row>
    <row r="9" spans="2:15" x14ac:dyDescent="0.35">
      <c r="B9" s="28" t="s">
        <v>81</v>
      </c>
      <c r="C9" s="28"/>
      <c r="D9" s="28"/>
      <c r="E9" s="28"/>
      <c r="F9" s="28"/>
      <c r="J9" s="28" t="s">
        <v>82</v>
      </c>
      <c r="K9" s="28"/>
      <c r="L9" s="28"/>
      <c r="M9" s="28"/>
      <c r="N9" s="28"/>
    </row>
  </sheetData>
  <mergeCells count="2">
    <mergeCell ref="B9:F9"/>
    <mergeCell ref="J9:N9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3517A-1C38-4863-97EB-29C0D8D772D5}">
  <dimension ref="A1:N24"/>
  <sheetViews>
    <sheetView zoomScale="92" zoomScaleNormal="118" workbookViewId="0">
      <selection activeCell="I10" sqref="I10"/>
    </sheetView>
  </sheetViews>
  <sheetFormatPr defaultRowHeight="14.5" x14ac:dyDescent="0.35"/>
  <cols>
    <col min="1" max="1" width="18.1796875" customWidth="1"/>
    <col min="2" max="2" width="13.453125" customWidth="1"/>
    <col min="3" max="3" width="10.81640625" customWidth="1"/>
    <col min="4" max="4" width="9.1796875" customWidth="1"/>
    <col min="7" max="7" width="14" customWidth="1"/>
    <col min="8" max="8" width="23.54296875" customWidth="1"/>
    <col min="9" max="9" width="16.26953125" customWidth="1"/>
  </cols>
  <sheetData>
    <row r="1" spans="1:14" x14ac:dyDescent="0.35">
      <c r="A1" s="13" t="s">
        <v>83</v>
      </c>
    </row>
    <row r="2" spans="1:14" x14ac:dyDescent="0.35">
      <c r="A2" s="24" t="s">
        <v>85</v>
      </c>
      <c r="B2" s="24" t="s">
        <v>86</v>
      </c>
      <c r="C2" s="24" t="s">
        <v>84</v>
      </c>
      <c r="D2" s="24" t="s">
        <v>87</v>
      </c>
      <c r="G2" s="21" t="s">
        <v>84</v>
      </c>
      <c r="H2" s="21" t="s">
        <v>88</v>
      </c>
      <c r="I2" s="21" t="s">
        <v>86</v>
      </c>
      <c r="J2" s="21" t="s">
        <v>87</v>
      </c>
    </row>
    <row r="3" spans="1:14" x14ac:dyDescent="0.35">
      <c r="A3" s="30" t="s">
        <v>89</v>
      </c>
      <c r="B3" s="31" t="s">
        <v>90</v>
      </c>
      <c r="C3" s="29">
        <v>41951696</v>
      </c>
      <c r="D3" s="25">
        <v>3192</v>
      </c>
      <c r="G3" s="29">
        <v>41951681</v>
      </c>
      <c r="H3" s="32" t="str">
        <f>_xlfn.XLOOKUP(G3,C:C,A:A,0,0)</f>
        <v>Md. Shimul Molla</v>
      </c>
      <c r="I3" s="32" t="str">
        <f>_xlfn.XLOOKUP(G3,C:C,B:B,0,0)</f>
        <v>01718404083</v>
      </c>
      <c r="J3" s="32">
        <f>_xlfn.XLOOKUP(G3,C:C,D:D,0,0)</f>
        <v>2512</v>
      </c>
    </row>
    <row r="4" spans="1:14" x14ac:dyDescent="0.35">
      <c r="A4" s="30" t="s">
        <v>91</v>
      </c>
      <c r="B4" s="31" t="s">
        <v>92</v>
      </c>
      <c r="C4" s="29">
        <v>41951655</v>
      </c>
      <c r="D4" s="25">
        <v>1359.9999999999998</v>
      </c>
      <c r="G4" s="29">
        <v>41951751</v>
      </c>
      <c r="H4" s="32" t="str">
        <f t="shared" ref="H4:H8" si="0">_xlfn.XLOOKUP(G4,C:C,A:A,0,0)</f>
        <v>MD Makidul islam</v>
      </c>
      <c r="I4" s="32" t="str">
        <f t="shared" ref="I4:I8" si="1">_xlfn.XLOOKUP(G4,C:C,B:B,0,0)</f>
        <v>01756254587</v>
      </c>
      <c r="J4" s="32">
        <f t="shared" ref="J4:J8" si="2">_xlfn.XLOOKUP(G4,C:C,D:D,0,0)</f>
        <v>4000</v>
      </c>
      <c r="N4" t="s">
        <v>132</v>
      </c>
    </row>
    <row r="5" spans="1:14" x14ac:dyDescent="0.35">
      <c r="A5" s="30" t="s">
        <v>93</v>
      </c>
      <c r="B5" s="31" t="s">
        <v>94</v>
      </c>
      <c r="C5" s="29">
        <v>41951682</v>
      </c>
      <c r="D5" s="25">
        <v>2560</v>
      </c>
      <c r="G5" s="29">
        <v>41951696</v>
      </c>
      <c r="H5" s="32" t="str">
        <f t="shared" si="0"/>
        <v xml:space="preserve"> Alom Khan</v>
      </c>
      <c r="I5" s="32" t="str">
        <f t="shared" si="1"/>
        <v>01982265696</v>
      </c>
      <c r="J5" s="32">
        <f t="shared" si="2"/>
        <v>3192</v>
      </c>
    </row>
    <row r="6" spans="1:14" x14ac:dyDescent="0.35">
      <c r="A6" s="30" t="s">
        <v>95</v>
      </c>
      <c r="B6" s="31" t="s">
        <v>96</v>
      </c>
      <c r="C6" s="29">
        <v>41951744</v>
      </c>
      <c r="D6" s="25">
        <v>3912</v>
      </c>
      <c r="G6" s="29">
        <v>41951653</v>
      </c>
      <c r="H6" s="32" t="str">
        <f t="shared" si="0"/>
        <v>Md.Shakil</v>
      </c>
      <c r="I6" s="32" t="str">
        <f t="shared" si="1"/>
        <v>01745789659</v>
      </c>
      <c r="J6" s="32">
        <f t="shared" si="2"/>
        <v>3520.0000000000005</v>
      </c>
    </row>
    <row r="7" spans="1:14" x14ac:dyDescent="0.35">
      <c r="A7" s="30" t="s">
        <v>97</v>
      </c>
      <c r="B7" s="31" t="s">
        <v>98</v>
      </c>
      <c r="C7" s="29">
        <v>41951751</v>
      </c>
      <c r="D7" s="25">
        <v>4000</v>
      </c>
      <c r="G7" s="29">
        <v>41951711</v>
      </c>
      <c r="H7" s="32" t="str">
        <f t="shared" si="0"/>
        <v>Shahin Sheikh</v>
      </c>
      <c r="I7" s="32" t="str">
        <f t="shared" si="1"/>
        <v>01717728813</v>
      </c>
      <c r="J7" s="32">
        <f t="shared" si="2"/>
        <v>2936</v>
      </c>
    </row>
    <row r="8" spans="1:14" x14ac:dyDescent="0.35">
      <c r="A8" s="30" t="s">
        <v>99</v>
      </c>
      <c r="B8" s="31" t="s">
        <v>100</v>
      </c>
      <c r="C8" s="29">
        <v>41951652</v>
      </c>
      <c r="D8" s="25">
        <v>4000</v>
      </c>
      <c r="G8" s="29">
        <v>41951696</v>
      </c>
      <c r="H8" s="32" t="str">
        <f t="shared" si="0"/>
        <v xml:space="preserve"> Alom Khan</v>
      </c>
      <c r="I8" s="32" t="str">
        <f t="shared" si="1"/>
        <v>01982265696</v>
      </c>
      <c r="J8" s="32">
        <f t="shared" si="2"/>
        <v>3192</v>
      </c>
    </row>
    <row r="9" spans="1:14" x14ac:dyDescent="0.35">
      <c r="A9" s="30" t="s">
        <v>101</v>
      </c>
      <c r="B9" s="31" t="s">
        <v>102</v>
      </c>
      <c r="C9" s="29">
        <v>41951654</v>
      </c>
      <c r="D9" s="25">
        <v>3112</v>
      </c>
      <c r="H9" s="16"/>
      <c r="I9" s="16"/>
      <c r="J9" s="16"/>
    </row>
    <row r="10" spans="1:14" x14ac:dyDescent="0.35">
      <c r="A10" s="30" t="s">
        <v>103</v>
      </c>
      <c r="B10" s="31" t="s">
        <v>104</v>
      </c>
      <c r="C10" s="29">
        <v>41951685</v>
      </c>
      <c r="D10" s="25">
        <v>3104</v>
      </c>
    </row>
    <row r="11" spans="1:14" x14ac:dyDescent="0.35">
      <c r="A11" s="30" t="s">
        <v>105</v>
      </c>
      <c r="B11" s="31" t="s">
        <v>106</v>
      </c>
      <c r="C11" s="29">
        <v>41951681</v>
      </c>
      <c r="D11" s="25">
        <v>2512</v>
      </c>
    </row>
    <row r="12" spans="1:14" x14ac:dyDescent="0.35">
      <c r="A12" s="30" t="s">
        <v>107</v>
      </c>
      <c r="B12" s="31" t="s">
        <v>108</v>
      </c>
      <c r="C12" s="29">
        <v>41951624</v>
      </c>
      <c r="D12" s="25">
        <v>4000</v>
      </c>
    </row>
    <row r="13" spans="1:14" x14ac:dyDescent="0.35">
      <c r="A13" s="30" t="s">
        <v>109</v>
      </c>
      <c r="B13" s="31" t="s">
        <v>106</v>
      </c>
      <c r="C13" s="29">
        <v>41951745</v>
      </c>
      <c r="D13" s="25">
        <v>1040</v>
      </c>
    </row>
    <row r="14" spans="1:14" x14ac:dyDescent="0.35">
      <c r="A14" s="30" t="s">
        <v>110</v>
      </c>
      <c r="B14" s="31" t="s">
        <v>111</v>
      </c>
      <c r="C14" s="29">
        <v>41951704</v>
      </c>
      <c r="D14" s="25">
        <v>3896</v>
      </c>
    </row>
    <row r="15" spans="1:14" x14ac:dyDescent="0.35">
      <c r="A15" s="30" t="s">
        <v>112</v>
      </c>
      <c r="B15" s="31" t="s">
        <v>113</v>
      </c>
      <c r="C15" s="29">
        <v>41951651</v>
      </c>
      <c r="D15" s="25">
        <v>2592</v>
      </c>
    </row>
    <row r="16" spans="1:14" x14ac:dyDescent="0.35">
      <c r="A16" s="30" t="s">
        <v>114</v>
      </c>
      <c r="B16" s="31" t="s">
        <v>115</v>
      </c>
      <c r="C16" s="29">
        <v>41951610</v>
      </c>
      <c r="D16" s="25">
        <v>4000</v>
      </c>
    </row>
    <row r="17" spans="1:4" x14ac:dyDescent="0.35">
      <c r="A17" s="30" t="s">
        <v>116</v>
      </c>
      <c r="B17" s="31" t="s">
        <v>117</v>
      </c>
      <c r="C17" s="29">
        <v>41951694</v>
      </c>
      <c r="D17" s="25">
        <v>3456.0000000000005</v>
      </c>
    </row>
    <row r="18" spans="1:4" x14ac:dyDescent="0.35">
      <c r="A18" s="30" t="s">
        <v>118</v>
      </c>
      <c r="B18" s="31" t="s">
        <v>119</v>
      </c>
      <c r="C18" s="29">
        <v>41951716</v>
      </c>
      <c r="D18" s="25">
        <v>1200</v>
      </c>
    </row>
    <row r="19" spans="1:4" x14ac:dyDescent="0.35">
      <c r="A19" s="30" t="s">
        <v>120</v>
      </c>
      <c r="B19" s="31" t="s">
        <v>121</v>
      </c>
      <c r="C19" s="29">
        <v>41951653</v>
      </c>
      <c r="D19" s="25">
        <v>3520.0000000000005</v>
      </c>
    </row>
    <row r="20" spans="1:4" x14ac:dyDescent="0.35">
      <c r="A20" s="30" t="s">
        <v>122</v>
      </c>
      <c r="B20" s="31" t="s">
        <v>123</v>
      </c>
      <c r="C20" s="29">
        <v>41951702</v>
      </c>
      <c r="D20" s="25">
        <v>3472</v>
      </c>
    </row>
    <row r="21" spans="1:4" x14ac:dyDescent="0.35">
      <c r="A21" s="30" t="s">
        <v>124</v>
      </c>
      <c r="B21" s="31" t="s">
        <v>125</v>
      </c>
      <c r="C21" s="29">
        <v>41951711</v>
      </c>
      <c r="D21" s="25">
        <v>2936</v>
      </c>
    </row>
    <row r="22" spans="1:4" x14ac:dyDescent="0.35">
      <c r="A22" s="30" t="s">
        <v>126</v>
      </c>
      <c r="B22" s="31" t="s">
        <v>127</v>
      </c>
      <c r="C22" s="29">
        <v>41951679</v>
      </c>
      <c r="D22" s="25">
        <v>2239.9999999999995</v>
      </c>
    </row>
    <row r="23" spans="1:4" x14ac:dyDescent="0.35">
      <c r="A23" s="30" t="s">
        <v>128</v>
      </c>
      <c r="B23" s="31" t="s">
        <v>129</v>
      </c>
      <c r="C23" s="29">
        <v>41951605</v>
      </c>
      <c r="D23" s="25">
        <v>1200</v>
      </c>
    </row>
    <row r="24" spans="1:4" x14ac:dyDescent="0.35">
      <c r="A24" s="30" t="s">
        <v>130</v>
      </c>
      <c r="B24" s="31" t="s">
        <v>131</v>
      </c>
      <c r="C24" s="29">
        <v>41951507</v>
      </c>
      <c r="D24" s="25">
        <v>4000</v>
      </c>
    </row>
  </sheetData>
  <autoFilter ref="A2:D2" xr:uid="{00000000-0009-0000-0000-000001000000}"/>
  <conditionalFormatting sqref="G8">
    <cfRule type="duplicateValues" dxfId="4" priority="3"/>
  </conditionalFormatting>
  <conditionalFormatting sqref="G3 G6:G7">
    <cfRule type="duplicateValues" dxfId="3" priority="4"/>
  </conditionalFormatting>
  <conditionalFormatting sqref="G4">
    <cfRule type="duplicateValues" dxfId="2" priority="2"/>
  </conditionalFormatting>
  <conditionalFormatting sqref="G5">
    <cfRule type="duplicateValues" dxfId="1" priority="1"/>
  </conditionalFormatting>
  <conditionalFormatting sqref="C3:C24">
    <cfRule type="duplicateValues" dxfId="0" priority="5"/>
  </conditionalFormatting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7FAFD-C0EC-4F50-8288-9ADD4541F20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C32A1-ADD2-4871-A12A-660C7DA901A6}">
  <dimension ref="A1:J12"/>
  <sheetViews>
    <sheetView zoomScale="144" workbookViewId="0">
      <selection activeCell="D11" sqref="D11"/>
    </sheetView>
  </sheetViews>
  <sheetFormatPr defaultRowHeight="14.5" x14ac:dyDescent="0.35"/>
  <cols>
    <col min="1" max="1" width="12.08984375" bestFit="1" customWidth="1"/>
    <col min="3" max="3" width="10.36328125" bestFit="1" customWidth="1"/>
    <col min="4" max="4" width="12.26953125" bestFit="1" customWidth="1"/>
  </cols>
  <sheetData>
    <row r="1" spans="1:10" x14ac:dyDescent="0.35">
      <c r="I1" s="36" t="s">
        <v>140</v>
      </c>
      <c r="J1" s="37"/>
    </row>
    <row r="2" spans="1:10" x14ac:dyDescent="0.35">
      <c r="A2" s="33" t="s">
        <v>133</v>
      </c>
      <c r="B2" s="33"/>
      <c r="C2" s="33"/>
      <c r="D2" s="33"/>
      <c r="E2" s="33"/>
      <c r="I2" s="38" t="s">
        <v>141</v>
      </c>
      <c r="J2" s="39" t="s">
        <v>142</v>
      </c>
    </row>
    <row r="3" spans="1:10" x14ac:dyDescent="0.35">
      <c r="A3" s="34" t="s">
        <v>134</v>
      </c>
      <c r="B3" s="34" t="s">
        <v>135</v>
      </c>
      <c r="C3" s="34" t="s">
        <v>136</v>
      </c>
      <c r="D3" s="34" t="s">
        <v>137</v>
      </c>
      <c r="E3" s="34" t="s">
        <v>76</v>
      </c>
      <c r="I3" s="38" t="s">
        <v>143</v>
      </c>
      <c r="J3" s="40" t="s">
        <v>144</v>
      </c>
    </row>
    <row r="4" spans="1:10" ht="15" thickBot="1" x14ac:dyDescent="0.4">
      <c r="A4" s="26" t="s">
        <v>138</v>
      </c>
      <c r="B4" s="26"/>
      <c r="C4" s="26"/>
      <c r="D4" s="26"/>
      <c r="E4" s="49" t="b">
        <f>OR(B4=C4,B4=D4,C4=D4)</f>
        <v>1</v>
      </c>
      <c r="I4" s="41" t="s">
        <v>145</v>
      </c>
      <c r="J4" s="42" t="s">
        <v>146</v>
      </c>
    </row>
    <row r="5" spans="1:10" x14ac:dyDescent="0.35">
      <c r="A5" s="26" t="s">
        <v>139</v>
      </c>
      <c r="B5" s="26"/>
      <c r="C5" s="26">
        <v>1</v>
      </c>
      <c r="D5" s="26"/>
      <c r="E5" s="49" t="b">
        <f>AND(B5=C5,B5=D5,C5=D5)</f>
        <v>0</v>
      </c>
    </row>
    <row r="10" spans="1:10" x14ac:dyDescent="0.35">
      <c r="A10" s="24" t="s">
        <v>85</v>
      </c>
      <c r="B10" s="20" t="s">
        <v>147</v>
      </c>
      <c r="C10" s="20" t="s">
        <v>148</v>
      </c>
      <c r="D10" s="4" t="s">
        <v>149</v>
      </c>
    </row>
    <row r="11" spans="1:10" x14ac:dyDescent="0.35">
      <c r="A11" s="30" t="s">
        <v>89</v>
      </c>
      <c r="B11" s="43">
        <v>1.2</v>
      </c>
      <c r="C11" s="43">
        <v>1</v>
      </c>
      <c r="D11" s="32" t="b">
        <f>AND(B11&gt;=100%,C11=100%)</f>
        <v>1</v>
      </c>
    </row>
    <row r="12" spans="1:10" x14ac:dyDescent="0.35">
      <c r="A12" s="30" t="s">
        <v>91</v>
      </c>
      <c r="B12" s="43">
        <v>0.99</v>
      </c>
      <c r="C12" s="43">
        <v>1</v>
      </c>
      <c r="D12" s="32" t="b">
        <f>AND(B12&gt;=100%,C12=100%)</f>
        <v>0</v>
      </c>
    </row>
  </sheetData>
  <mergeCells count="2">
    <mergeCell ref="A2:E2"/>
    <mergeCell ref="I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A5860-E612-45E2-A2FF-2338C86677D0}">
  <dimension ref="A2:I30"/>
  <sheetViews>
    <sheetView tabSelected="1" topLeftCell="A21" zoomScale="147" workbookViewId="0">
      <selection activeCell="E25" sqref="E25"/>
    </sheetView>
  </sheetViews>
  <sheetFormatPr defaultRowHeight="14.5" x14ac:dyDescent="0.35"/>
  <cols>
    <col min="1" max="2" width="11.81640625" customWidth="1"/>
    <col min="3" max="3" width="19.81640625" customWidth="1"/>
    <col min="4" max="4" width="11.81640625" customWidth="1"/>
  </cols>
  <sheetData>
    <row r="2" spans="1:9" ht="15.5" x14ac:dyDescent="0.35">
      <c r="A2" s="44" t="s">
        <v>150</v>
      </c>
      <c r="B2" s="44"/>
      <c r="C2" s="44"/>
    </row>
    <row r="3" spans="1:9" x14ac:dyDescent="0.35">
      <c r="A3" s="10" t="s">
        <v>153</v>
      </c>
      <c r="B3" s="10" t="s">
        <v>154</v>
      </c>
      <c r="C3" s="10" t="s">
        <v>155</v>
      </c>
      <c r="E3" s="52" t="s">
        <v>157</v>
      </c>
      <c r="F3" s="52" t="s">
        <v>158</v>
      </c>
    </row>
    <row r="4" spans="1:9" x14ac:dyDescent="0.35">
      <c r="A4" s="51">
        <v>30</v>
      </c>
      <c r="B4" s="48" t="s">
        <v>159</v>
      </c>
      <c r="C4" s="50" t="str">
        <f>IF(A4=20,"OK","Not ok")</f>
        <v>Not ok</v>
      </c>
    </row>
    <row r="5" spans="1:9" x14ac:dyDescent="0.35">
      <c r="A5" s="51">
        <v>10</v>
      </c>
      <c r="B5" s="4"/>
      <c r="C5" s="50" t="str">
        <f t="shared" ref="C5:C9" si="0">IF(A5=20,"OK","Not ok")</f>
        <v>Not ok</v>
      </c>
    </row>
    <row r="6" spans="1:9" x14ac:dyDescent="0.35">
      <c r="A6" s="51">
        <v>20</v>
      </c>
      <c r="B6" s="4"/>
      <c r="C6" s="50" t="str">
        <f t="shared" si="0"/>
        <v>OK</v>
      </c>
    </row>
    <row r="7" spans="1:9" x14ac:dyDescent="0.35">
      <c r="A7" s="51">
        <v>6</v>
      </c>
      <c r="B7" s="4"/>
      <c r="C7" s="50" t="str">
        <f t="shared" si="0"/>
        <v>Not ok</v>
      </c>
    </row>
    <row r="8" spans="1:9" x14ac:dyDescent="0.35">
      <c r="A8" s="51">
        <v>10</v>
      </c>
      <c r="B8" s="4"/>
      <c r="C8" s="50" t="str">
        <f t="shared" si="0"/>
        <v>Not ok</v>
      </c>
    </row>
    <row r="9" spans="1:9" ht="15" thickBot="1" x14ac:dyDescent="0.4">
      <c r="A9" s="51">
        <v>20</v>
      </c>
      <c r="B9" s="4"/>
      <c r="C9" s="50" t="str">
        <f t="shared" si="0"/>
        <v>OK</v>
      </c>
    </row>
    <row r="10" spans="1:9" x14ac:dyDescent="0.35">
      <c r="H10" s="36" t="s">
        <v>140</v>
      </c>
      <c r="I10" s="37"/>
    </row>
    <row r="11" spans="1:9" x14ac:dyDescent="0.35">
      <c r="H11" s="38" t="s">
        <v>141</v>
      </c>
      <c r="I11" s="39" t="s">
        <v>142</v>
      </c>
    </row>
    <row r="12" spans="1:9" ht="15.5" x14ac:dyDescent="0.35">
      <c r="A12" s="45" t="s">
        <v>151</v>
      </c>
      <c r="B12" s="45"/>
      <c r="C12" s="45"/>
      <c r="H12" s="38" t="s">
        <v>143</v>
      </c>
      <c r="I12" s="40" t="s">
        <v>144</v>
      </c>
    </row>
    <row r="13" spans="1:9" ht="15" thickBot="1" x14ac:dyDescent="0.4">
      <c r="A13" s="23" t="s">
        <v>153</v>
      </c>
      <c r="B13" s="23" t="s">
        <v>154</v>
      </c>
      <c r="C13" s="23" t="s">
        <v>155</v>
      </c>
      <c r="H13" s="41" t="s">
        <v>145</v>
      </c>
      <c r="I13" s="42" t="s">
        <v>146</v>
      </c>
    </row>
    <row r="14" spans="1:9" x14ac:dyDescent="0.35">
      <c r="A14" s="4">
        <v>15</v>
      </c>
      <c r="B14" s="35" t="s">
        <v>160</v>
      </c>
      <c r="C14" s="32">
        <f>IF(A14&lt;10,1,0)</f>
        <v>0</v>
      </c>
    </row>
    <row r="15" spans="1:9" x14ac:dyDescent="0.35">
      <c r="A15" s="4">
        <v>50</v>
      </c>
      <c r="B15" s="4"/>
      <c r="C15" s="32">
        <f t="shared" ref="C15:C19" si="1">IF(A15&lt;10,1,0)</f>
        <v>0</v>
      </c>
    </row>
    <row r="16" spans="1:9" x14ac:dyDescent="0.35">
      <c r="A16" s="4">
        <v>5</v>
      </c>
      <c r="B16" s="4"/>
      <c r="C16" s="32">
        <f t="shared" si="1"/>
        <v>1</v>
      </c>
    </row>
    <row r="17" spans="1:3" x14ac:dyDescent="0.35">
      <c r="A17" s="4">
        <v>20</v>
      </c>
      <c r="B17" s="4"/>
      <c r="C17" s="32">
        <f t="shared" si="1"/>
        <v>0</v>
      </c>
    </row>
    <row r="18" spans="1:3" x14ac:dyDescent="0.35">
      <c r="A18" s="4">
        <v>10</v>
      </c>
      <c r="B18" s="4"/>
      <c r="C18" s="32">
        <f t="shared" si="1"/>
        <v>0</v>
      </c>
    </row>
    <row r="19" spans="1:3" x14ac:dyDescent="0.35">
      <c r="A19" s="4">
        <v>2</v>
      </c>
      <c r="B19" s="4"/>
      <c r="C19" s="32">
        <f t="shared" si="1"/>
        <v>1</v>
      </c>
    </row>
    <row r="23" spans="1:3" ht="15.5" x14ac:dyDescent="0.35">
      <c r="A23" s="46" t="s">
        <v>152</v>
      </c>
      <c r="B23" s="46"/>
      <c r="C23" s="46"/>
    </row>
    <row r="24" spans="1:3" x14ac:dyDescent="0.35">
      <c r="A24" s="47" t="s">
        <v>153</v>
      </c>
      <c r="B24" s="47" t="s">
        <v>154</v>
      </c>
      <c r="C24" s="47"/>
    </row>
    <row r="25" spans="1:3" x14ac:dyDescent="0.35">
      <c r="A25" s="20" t="s">
        <v>156</v>
      </c>
      <c r="B25" s="20"/>
      <c r="C25" s="50">
        <f>IF(A25="pen",5,IF(A25="Apple",15,IF(A25="mango",20,0)))</f>
        <v>5</v>
      </c>
    </row>
    <row r="26" spans="1:3" x14ac:dyDescent="0.35">
      <c r="A26" s="20"/>
      <c r="B26" s="20"/>
      <c r="C26" s="50">
        <f t="shared" ref="C26:C30" si="2">IF(A26="pen",5,IF(A26="Apple",15,IF(A26="mango",20,0)))</f>
        <v>0</v>
      </c>
    </row>
    <row r="27" spans="1:3" x14ac:dyDescent="0.35">
      <c r="A27" s="20" t="s">
        <v>21</v>
      </c>
      <c r="B27" s="20"/>
      <c r="C27" s="50">
        <f t="shared" si="2"/>
        <v>20</v>
      </c>
    </row>
    <row r="28" spans="1:3" x14ac:dyDescent="0.35">
      <c r="A28" s="20"/>
      <c r="B28" s="20"/>
      <c r="C28" s="50">
        <f t="shared" si="2"/>
        <v>0</v>
      </c>
    </row>
    <row r="29" spans="1:3" x14ac:dyDescent="0.35">
      <c r="A29" s="20" t="s">
        <v>17</v>
      </c>
      <c r="B29" s="20"/>
      <c r="C29" s="50">
        <f t="shared" si="2"/>
        <v>15</v>
      </c>
    </row>
    <row r="30" spans="1:3" x14ac:dyDescent="0.35">
      <c r="A30" s="20"/>
      <c r="B30" s="20"/>
      <c r="C30" s="50">
        <f t="shared" si="2"/>
        <v>0</v>
      </c>
    </row>
  </sheetData>
  <mergeCells count="4">
    <mergeCell ref="A2:C2"/>
    <mergeCell ref="A12:C12"/>
    <mergeCell ref="A23:C23"/>
    <mergeCell ref="H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Sumif</vt:lpstr>
      <vt:lpstr>lookup 1</vt:lpstr>
      <vt:lpstr>vlookup 2</vt:lpstr>
      <vt:lpstr>Lookup</vt:lpstr>
      <vt:lpstr>Logic</vt:lpstr>
      <vt:lpstr>IF</vt:lpstr>
      <vt:lpstr>'vlookup 2'!_FilterDatabase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IMRAN (عمران)</dc:creator>
  <cp:lastModifiedBy>Imran Hossan</cp:lastModifiedBy>
  <dcterms:created xsi:type="dcterms:W3CDTF">2015-06-05T18:17:20Z</dcterms:created>
  <dcterms:modified xsi:type="dcterms:W3CDTF">2025-05-16T11:21:38Z</dcterms:modified>
</cp:coreProperties>
</file>